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ebsite\Forms and Other Documents\Mortgage Servicers\"/>
    </mc:Choice>
  </mc:AlternateContent>
  <bookViews>
    <workbookView xWindow="0" yWindow="0" windowWidth="25200" windowHeight="11340"/>
  </bookViews>
  <sheets>
    <sheet name="Calculation Table" sheetId="2" r:id="rId1"/>
  </sheets>
  <calcPr calcId="162913"/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9" i="2" l="1"/>
  <c r="C20" i="2"/>
  <c r="D20" i="2"/>
  <c r="D21" i="2"/>
  <c r="D22" i="2"/>
  <c r="D23" i="2"/>
  <c r="D24" i="2"/>
  <c r="D25" i="2"/>
  <c r="H12" i="2"/>
  <c r="G12" i="2" s="1"/>
  <c r="H11" i="2"/>
  <c r="G11" i="2" s="1"/>
  <c r="H10" i="2"/>
  <c r="G10" i="2" s="1"/>
  <c r="H9" i="2"/>
  <c r="G9" i="2" s="1"/>
  <c r="H8" i="2"/>
  <c r="G8" i="2" s="1"/>
  <c r="H7" i="2"/>
  <c r="G7" i="2" s="1"/>
  <c r="H6" i="2"/>
  <c r="G6" i="2" s="1"/>
  <c r="H5" i="2"/>
  <c r="G5" i="2" s="1"/>
  <c r="H18" i="2" l="1"/>
  <c r="G18" i="2" s="1"/>
  <c r="H19" i="2"/>
  <c r="G19" i="2" s="1"/>
  <c r="H20" i="2"/>
  <c r="G20" i="2" s="1"/>
  <c r="H22" i="2"/>
  <c r="G22" i="2" s="1"/>
  <c r="H23" i="2"/>
  <c r="G23" i="2" s="1"/>
  <c r="H24" i="2"/>
  <c r="G24" i="2" s="1"/>
  <c r="H25" i="2"/>
  <c r="G25" i="2" s="1"/>
  <c r="H21" i="2"/>
  <c r="G21" i="2" s="1"/>
  <c r="C12" i="2"/>
  <c r="C25" i="2" l="1"/>
</calcChain>
</file>

<file path=xl/sharedStrings.xml><?xml version="1.0" encoding="utf-8"?>
<sst xmlns="http://schemas.openxmlformats.org/spreadsheetml/2006/main" count="20" uniqueCount="15">
  <si>
    <t>From</t>
  </si>
  <si>
    <t>To</t>
  </si>
  <si>
    <t>Incremental</t>
  </si>
  <si>
    <t>Enter Nevada Information</t>
  </si>
  <si>
    <t xml:space="preserve">Servicing Dollar Volume </t>
  </si>
  <si>
    <t>Net Volume:</t>
  </si>
  <si>
    <t>Per Thous</t>
  </si>
  <si>
    <t xml:space="preserve">Loan and/or Servicing Dollar Volume </t>
  </si>
  <si>
    <t>Enter Branch Information</t>
  </si>
  <si>
    <t>Mortgage Servicing 
Volume:</t>
  </si>
  <si>
    <t>NV Originated
Volume:</t>
  </si>
  <si>
    <t>Nevada Supplemental Mortgage Servicer    
Supervisory Fee Calculator</t>
  </si>
  <si>
    <t>Mortgage Servicing
Volume:</t>
  </si>
  <si>
    <t>Total Assessment</t>
  </si>
  <si>
    <t>Nevada Mortgage Servicer
Supervisory Fee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</si>
</sst>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.00_);_(&quot;$&quot;* \(#,##0.00\);_(&quot;$&quot;* &quot;-&quot;_);_(@_)"/>
  </numFmts>
  <fonts count="24" x14ac:knownFonts="1">
    <font>
      <sz val="12"/>
      <color theme="1"/>
      <name val="Times New Roman"/>
      <family val="2"/>
    </font>
    <font>
      <b/>
      <sz val="1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  <scheme val="minor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  <scheme val="major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BF1DE"/>
        <bgColor rgb="FF000000"/>
      </patternFill>
    </fill>
    <fill>
      <patternFill patternType="solid">
        <fgColor rgb="FFCCC0DA"/>
        <bgColor rgb="FF000000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0" applyNumberFormat="0" applyAlignment="0" applyProtection="0"/>
    <xf numFmtId="0" fontId="6" fillId="28" borderId="21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22" applyNumberFormat="0" applyFill="0" applyAlignment="0" applyProtection="0"/>
    <xf numFmtId="0" fontId="10" fillId="0" borderId="23" applyNumberFormat="0" applyFill="0" applyAlignment="0" applyProtection="0"/>
    <xf numFmtId="0" fontId="11" fillId="0" borderId="24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20" applyNumberFormat="0" applyAlignment="0" applyProtection="0"/>
    <xf numFmtId="0" fontId="13" fillId="0" borderId="25" applyNumberFormat="0" applyFill="0" applyAlignment="0" applyProtection="0"/>
    <xf numFmtId="0" fontId="14" fillId="31" borderId="0" applyNumberFormat="0" applyBorder="0" applyAlignment="0" applyProtection="0"/>
    <xf numFmtId="0" fontId="15" fillId="0" borderId="0"/>
    <xf numFmtId="0" fontId="2" fillId="32" borderId="26" applyNumberFormat="0" applyFont="0" applyAlignment="0" applyProtection="0"/>
    <xf numFmtId="0" fontId="16" fillId="27" borderId="27" applyNumberFormat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/>
    <xf numFmtId="0" fontId="20" fillId="0" borderId="0" xfId="37" applyFont="1" applyFill="1" applyBorder="1" applyProtection="1"/>
    <xf numFmtId="0" fontId="20" fillId="33" borderId="1" xfId="37" applyFont="1" applyFill="1" applyBorder="1" applyAlignment="1" applyProtection="1">
      <alignment horizontal="center"/>
    </xf>
    <xf numFmtId="0" fontId="20" fillId="33" borderId="2" xfId="37" applyFont="1" applyFill="1" applyBorder="1" applyAlignment="1" applyProtection="1">
      <alignment horizontal="center"/>
    </xf>
    <xf numFmtId="0" fontId="20" fillId="33" borderId="3" xfId="37" applyFont="1" applyFill="1" applyBorder="1" applyAlignment="1" applyProtection="1">
      <alignment horizontal="center" wrapText="1"/>
    </xf>
    <xf numFmtId="0" fontId="20" fillId="0" borderId="4" xfId="37" applyFont="1" applyFill="1" applyBorder="1" applyProtection="1"/>
    <xf numFmtId="42" fontId="20" fillId="0" borderId="5" xfId="37" applyNumberFormat="1" applyFont="1" applyFill="1" applyBorder="1" applyProtection="1"/>
    <xf numFmtId="42" fontId="20" fillId="0" borderId="6" xfId="37" applyNumberFormat="1" applyFont="1" applyFill="1" applyBorder="1" applyProtection="1">
      <protection locked="0"/>
    </xf>
    <xf numFmtId="39" fontId="20" fillId="0" borderId="5" xfId="37" applyNumberFormat="1" applyFont="1" applyFill="1" applyBorder="1" applyProtection="1">
      <protection locked="0"/>
    </xf>
    <xf numFmtId="164" fontId="20" fillId="0" borderId="0" xfId="37" applyNumberFormat="1" applyFont="1" applyFill="1" applyBorder="1" applyProtection="1"/>
    <xf numFmtId="42" fontId="20" fillId="0" borderId="7" xfId="37" applyNumberFormat="1" applyFont="1" applyFill="1" applyBorder="1" applyProtection="1"/>
    <xf numFmtId="42" fontId="20" fillId="0" borderId="8" xfId="37" applyNumberFormat="1" applyFont="1" applyFill="1" applyBorder="1" applyProtection="1">
      <protection locked="0"/>
    </xf>
    <xf numFmtId="39" fontId="20" fillId="0" borderId="7" xfId="37" applyNumberFormat="1" applyFont="1" applyFill="1" applyBorder="1" applyProtection="1">
      <protection locked="0"/>
    </xf>
    <xf numFmtId="44" fontId="20" fillId="0" borderId="3" xfId="37" applyNumberFormat="1" applyFont="1" applyFill="1" applyBorder="1" applyProtection="1"/>
    <xf numFmtId="44" fontId="20" fillId="0" borderId="9" xfId="37" applyNumberFormat="1" applyFont="1" applyFill="1" applyBorder="1" applyProtection="1"/>
    <xf numFmtId="0" fontId="21" fillId="0" borderId="10" xfId="37" applyFont="1" applyFill="1" applyBorder="1" applyProtection="1"/>
    <xf numFmtId="165" fontId="21" fillId="0" borderId="7" xfId="37" applyNumberFormat="1" applyFont="1" applyFill="1" applyBorder="1" applyProtection="1"/>
    <xf numFmtId="0" fontId="20" fillId="0" borderId="0" xfId="37" applyFont="1" applyFill="1" applyBorder="1" applyAlignment="1" applyProtection="1">
      <alignment wrapText="1"/>
    </xf>
    <xf numFmtId="0" fontId="20" fillId="33" borderId="11" xfId="37" applyFont="1" applyFill="1" applyBorder="1" applyAlignment="1" applyProtection="1">
      <alignment horizontal="center" wrapText="1"/>
    </xf>
    <xf numFmtId="0" fontId="20" fillId="33" borderId="11" xfId="37" applyFont="1" applyFill="1" applyBorder="1" applyAlignment="1" applyProtection="1">
      <alignment horizontal="center"/>
    </xf>
    <xf numFmtId="0" fontId="20" fillId="0" borderId="4" xfId="37" applyFont="1" applyFill="1" applyBorder="1" applyAlignment="1" applyProtection="1">
      <alignment wrapText="1"/>
    </xf>
    <xf numFmtId="165" fontId="20" fillId="0" borderId="7" xfId="37" applyNumberFormat="1" applyFont="1" applyFill="1" applyBorder="1" applyProtection="1"/>
    <xf numFmtId="165" fontId="20" fillId="0" borderId="5" xfId="37" applyNumberFormat="1" applyFont="1" applyFill="1" applyBorder="1" applyProtection="1"/>
    <xf numFmtId="0" fontId="1" fillId="34" borderId="17" xfId="37" applyFont="1" applyFill="1" applyBorder="1" applyAlignment="1" applyProtection="1">
      <alignment horizontal="center" wrapText="1"/>
    </xf>
    <xf numFmtId="0" fontId="1" fillId="34" borderId="18" xfId="37" applyFont="1" applyFill="1" applyBorder="1" applyAlignment="1" applyProtection="1">
      <alignment horizontal="center"/>
    </xf>
    <xf numFmtId="0" fontId="1" fillId="34" borderId="19" xfId="37" applyFont="1" applyFill="1" applyBorder="1" applyAlignment="1" applyProtection="1">
      <alignment horizontal="center"/>
    </xf>
    <xf numFmtId="0" fontId="22" fillId="33" borderId="12" xfId="37" applyFont="1" applyFill="1" applyBorder="1" applyAlignment="1" applyProtection="1">
      <alignment horizontal="center" vertical="center"/>
    </xf>
    <xf numFmtId="0" fontId="22" fillId="33" borderId="13" xfId="37" applyFont="1" applyFill="1" applyBorder="1" applyAlignment="1" applyProtection="1">
      <alignment horizontal="center" vertical="center"/>
    </xf>
    <xf numFmtId="0" fontId="22" fillId="33" borderId="14" xfId="37" applyFont="1" applyFill="1" applyBorder="1" applyAlignment="1" applyProtection="1">
      <alignment horizontal="center" vertical="center"/>
    </xf>
    <xf numFmtId="0" fontId="22" fillId="33" borderId="1" xfId="37" applyFont="1" applyFill="1" applyBorder="1" applyAlignment="1" applyProtection="1">
      <alignment horizontal="center" vertical="center"/>
    </xf>
    <xf numFmtId="0" fontId="20" fillId="33" borderId="5" xfId="37" applyFont="1" applyFill="1" applyBorder="1" applyAlignment="1" applyProtection="1">
      <alignment horizontal="center"/>
    </xf>
    <xf numFmtId="0" fontId="20" fillId="33" borderId="3" xfId="37" applyFont="1" applyFill="1" applyBorder="1" applyAlignment="1" applyProtection="1">
      <alignment horizontal="center"/>
    </xf>
    <xf numFmtId="0" fontId="22" fillId="33" borderId="15" xfId="37" applyFont="1" applyFill="1" applyBorder="1" applyAlignment="1" applyProtection="1">
      <alignment horizontal="center"/>
    </xf>
    <xf numFmtId="0" fontId="22" fillId="33" borderId="16" xfId="37" applyFont="1" applyFill="1" applyBorder="1" applyAlignment="1" applyProtection="1">
      <alignment horizontal="center"/>
    </xf>
    <xf numFmtId="0" fontId="22" fillId="33" borderId="14" xfId="37" applyFont="1" applyFill="1" applyBorder="1" applyAlignment="1" applyProtection="1">
      <alignment horizontal="center"/>
    </xf>
    <xf numFmtId="0" fontId="22" fillId="33" borderId="1" xfId="37" applyFont="1" applyFill="1" applyBorder="1" applyAlignment="1" applyProtection="1">
      <alignment horizontal="center"/>
    </xf>
    <xf numFmtId="0" fontId="23" fillId="0" borderId="0" xfId="37" applyFont="1" applyFill="1" applyBorder="1" applyAlignment="1" applyProtection="1">
      <alignment horizontal="left" vertical="top" wrapText="1"/>
    </xf>
    <xf numFmtId="0" fontId="22" fillId="33" borderId="15" xfId="37" applyFont="1" applyFill="1" applyBorder="1" applyAlignment="1" applyProtection="1">
      <alignment horizontal="center" vertical="center"/>
    </xf>
    <xf numFmtId="0" fontId="22" fillId="33" borderId="16" xfId="37" applyFont="1" applyFill="1" applyBorder="1" applyAlignment="1" applyProtection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tabSelected="1" workbookViewId="0"/>
  </sheetViews>
  <sheetFormatPr defaultColWidth="8" defaultRowHeight="15" x14ac:dyDescent="0.25"/>
  <cols>
    <col min="1" max="1" width="3.875" style="1" customWidth="1"/>
    <col min="2" max="2" width="16.125" style="1" customWidth="1"/>
    <col min="3" max="3" width="15.125" style="1" customWidth="1"/>
    <col min="4" max="4" width="15.25" style="1" customWidth="1"/>
    <col min="5" max="5" width="15.125" style="1" customWidth="1"/>
    <col min="6" max="6" width="8.875" style="1" customWidth="1"/>
    <col min="7" max="7" width="13.875" style="1" customWidth="1"/>
    <col min="8" max="8" width="12.875" style="1" hidden="1" customWidth="1"/>
    <col min="9" max="16384" width="8" style="1"/>
  </cols>
  <sheetData>
    <row r="1" spans="2:11" ht="15.75" thickBot="1" x14ac:dyDescent="0.3"/>
    <row r="2" spans="2:11" ht="46.5" customHeight="1" x14ac:dyDescent="0.35">
      <c r="B2" s="23" t="s">
        <v>14</v>
      </c>
      <c r="C2" s="24"/>
      <c r="D2" s="24"/>
      <c r="E2" s="24"/>
      <c r="F2" s="24"/>
      <c r="G2" s="25"/>
      <c r="K2" s="17"/>
    </row>
    <row r="3" spans="2:11" ht="15" customHeight="1" x14ac:dyDescent="0.25">
      <c r="B3" s="26" t="s">
        <v>3</v>
      </c>
      <c r="C3" s="27"/>
      <c r="D3" s="30" t="s">
        <v>4</v>
      </c>
      <c r="E3" s="30"/>
      <c r="F3" s="30"/>
      <c r="G3" s="31"/>
    </row>
    <row r="4" spans="2:11" x14ac:dyDescent="0.25">
      <c r="B4" s="28"/>
      <c r="C4" s="29"/>
      <c r="D4" s="2" t="s">
        <v>0</v>
      </c>
      <c r="E4" s="3" t="s">
        <v>1</v>
      </c>
      <c r="F4" s="18" t="s">
        <v>6</v>
      </c>
      <c r="G4" s="4" t="s">
        <v>2</v>
      </c>
    </row>
    <row r="5" spans="2:11" ht="33" customHeight="1" x14ac:dyDescent="0.25">
      <c r="B5" s="20" t="s">
        <v>9</v>
      </c>
      <c r="C5" s="6">
        <v>0</v>
      </c>
      <c r="D5" s="6">
        <v>0</v>
      </c>
      <c r="E5" s="7">
        <v>1500000</v>
      </c>
      <c r="F5" s="8">
        <v>0</v>
      </c>
      <c r="G5" s="13">
        <f>IF(H5-D5&lt;0,0,(H5-D5)*F5/1000)</f>
        <v>0</v>
      </c>
      <c r="H5" s="9">
        <f>IF(D5+E5=0,0,IF(E5=0,C$5,IF(C$5&lt;E5,C$5,E5)))</f>
        <v>0</v>
      </c>
    </row>
    <row r="6" spans="2:11" x14ac:dyDescent="0.25">
      <c r="B6" s="26"/>
      <c r="C6" s="27"/>
      <c r="D6" s="22">
        <f t="shared" ref="D6:D10" si="0">IF(E5&gt;0,E5+0.01,0)</f>
        <v>1500000.01</v>
      </c>
      <c r="E6" s="7">
        <v>2500000</v>
      </c>
      <c r="F6" s="8">
        <v>7.0000000000000007E-2</v>
      </c>
      <c r="G6" s="13">
        <f t="shared" ref="G6:G12" si="1">IF(H6-D6&lt;0,0,(H6-D6)*F6/1000)</f>
        <v>0</v>
      </c>
      <c r="H6" s="9">
        <f t="shared" ref="H6:H12" si="2">IF(D6+E6=0,0,IF(E6=0,C$5,IF(C$5&lt;E6,C$5,E6)))</f>
        <v>0</v>
      </c>
    </row>
    <row r="7" spans="2:11" x14ac:dyDescent="0.25">
      <c r="B7" s="37"/>
      <c r="C7" s="38"/>
      <c r="D7" s="22">
        <f t="shared" si="0"/>
        <v>2500000.0099999998</v>
      </c>
      <c r="E7" s="7">
        <v>5000000</v>
      </c>
      <c r="F7" s="8">
        <v>0.06</v>
      </c>
      <c r="G7" s="13">
        <f t="shared" si="1"/>
        <v>0</v>
      </c>
      <c r="H7" s="9">
        <f t="shared" si="2"/>
        <v>0</v>
      </c>
    </row>
    <row r="8" spans="2:11" x14ac:dyDescent="0.25">
      <c r="B8" s="32"/>
      <c r="C8" s="33"/>
      <c r="D8" s="22">
        <f t="shared" si="0"/>
        <v>5000000.01</v>
      </c>
      <c r="E8" s="7">
        <v>10000000</v>
      </c>
      <c r="F8" s="8">
        <v>0.05</v>
      </c>
      <c r="G8" s="13">
        <f t="shared" si="1"/>
        <v>0</v>
      </c>
      <c r="H8" s="9">
        <f t="shared" si="2"/>
        <v>0</v>
      </c>
    </row>
    <row r="9" spans="2:11" x14ac:dyDescent="0.25">
      <c r="B9" s="32"/>
      <c r="C9" s="33"/>
      <c r="D9" s="22">
        <f t="shared" si="0"/>
        <v>10000000.01</v>
      </c>
      <c r="E9" s="7">
        <v>30000000</v>
      </c>
      <c r="F9" s="8">
        <v>0.04</v>
      </c>
      <c r="G9" s="13">
        <f t="shared" si="1"/>
        <v>0</v>
      </c>
      <c r="H9" s="9">
        <f t="shared" si="2"/>
        <v>0</v>
      </c>
    </row>
    <row r="10" spans="2:11" x14ac:dyDescent="0.25">
      <c r="B10" s="32"/>
      <c r="C10" s="33"/>
      <c r="D10" s="22">
        <f t="shared" si="0"/>
        <v>30000000.010000002</v>
      </c>
      <c r="E10" s="7">
        <v>100000000</v>
      </c>
      <c r="F10" s="8">
        <v>0.03</v>
      </c>
      <c r="G10" s="13">
        <f t="shared" si="1"/>
        <v>0</v>
      </c>
      <c r="H10" s="9">
        <f t="shared" si="2"/>
        <v>0</v>
      </c>
    </row>
    <row r="11" spans="2:11" x14ac:dyDescent="0.25">
      <c r="B11" s="34"/>
      <c r="C11" s="35"/>
      <c r="D11" s="22">
        <f>IF(E10&gt;0,E10+0.01,0)</f>
        <v>100000000.01000001</v>
      </c>
      <c r="E11" s="7">
        <v>1300000000</v>
      </c>
      <c r="F11" s="8">
        <v>0.02</v>
      </c>
      <c r="G11" s="13">
        <f t="shared" si="1"/>
        <v>0</v>
      </c>
      <c r="H11" s="9">
        <f t="shared" si="2"/>
        <v>0</v>
      </c>
    </row>
    <row r="12" spans="2:11" ht="15.75" thickBot="1" x14ac:dyDescent="0.3">
      <c r="B12" s="15" t="s">
        <v>13</v>
      </c>
      <c r="C12" s="16">
        <f>SUM(G5:G12)</f>
        <v>0</v>
      </c>
      <c r="D12" s="21">
        <f>IF(E11&gt;0,E11+0.01,0)</f>
        <v>1300000000.01</v>
      </c>
      <c r="E12" s="11">
        <v>0</v>
      </c>
      <c r="F12" s="12">
        <v>0.01</v>
      </c>
      <c r="G12" s="14">
        <f t="shared" si="1"/>
        <v>0</v>
      </c>
      <c r="H12" s="9">
        <f t="shared" si="2"/>
        <v>0</v>
      </c>
    </row>
    <row r="14" spans="2:11" ht="21.75" customHeight="1" thickBot="1" x14ac:dyDescent="0.3"/>
    <row r="15" spans="2:11" ht="47.25" customHeight="1" x14ac:dyDescent="0.35">
      <c r="B15" s="23" t="s">
        <v>11</v>
      </c>
      <c r="C15" s="24"/>
      <c r="D15" s="24"/>
      <c r="E15" s="24"/>
      <c r="F15" s="24"/>
      <c r="G15" s="25"/>
    </row>
    <row r="16" spans="2:11" x14ac:dyDescent="0.25">
      <c r="B16" s="26" t="s">
        <v>8</v>
      </c>
      <c r="C16" s="27"/>
      <c r="D16" s="30" t="s">
        <v>7</v>
      </c>
      <c r="E16" s="30"/>
      <c r="F16" s="30"/>
      <c r="G16" s="31"/>
    </row>
    <row r="17" spans="2:8" x14ac:dyDescent="0.25">
      <c r="B17" s="28"/>
      <c r="C17" s="29"/>
      <c r="D17" s="2" t="s">
        <v>0</v>
      </c>
      <c r="E17" s="3" t="s">
        <v>1</v>
      </c>
      <c r="F17" s="19" t="s">
        <v>6</v>
      </c>
      <c r="G17" s="4" t="s">
        <v>2</v>
      </c>
    </row>
    <row r="18" spans="2:8" ht="30" x14ac:dyDescent="0.25">
      <c r="B18" s="20" t="s">
        <v>12</v>
      </c>
      <c r="C18" s="6">
        <v>0</v>
      </c>
      <c r="D18" s="6">
        <v>0</v>
      </c>
      <c r="E18" s="7">
        <v>1500000</v>
      </c>
      <c r="F18" s="8">
        <v>0</v>
      </c>
      <c r="G18" s="13">
        <f>IF(H18-D18&lt;0,0,(H18-D18)*F18/1000)</f>
        <v>0</v>
      </c>
      <c r="H18" s="9">
        <f t="shared" ref="H18:H20" si="3">IF(D18+E18=0,0,IF(E18=0,C$20,IF(C$20&lt;E18,C$20,E18)))</f>
        <v>0</v>
      </c>
    </row>
    <row r="19" spans="2:8" ht="30" x14ac:dyDescent="0.25">
      <c r="B19" s="20" t="s">
        <v>10</v>
      </c>
      <c r="C19" s="6">
        <v>0</v>
      </c>
      <c r="D19" s="6">
        <f t="shared" ref="D19:D25" si="4">IF(E18&gt;0,E18+1,0)</f>
        <v>1500001</v>
      </c>
      <c r="E19" s="7">
        <v>2500000</v>
      </c>
      <c r="F19" s="8">
        <v>7.0000000000000007E-2</v>
      </c>
      <c r="G19" s="13">
        <f t="shared" ref="G19:G25" si="5">IF(H19-D19&lt;0,0,(H19-D19)*F19/1000)</f>
        <v>0</v>
      </c>
      <c r="H19" s="9">
        <f t="shared" si="3"/>
        <v>0</v>
      </c>
    </row>
    <row r="20" spans="2:8" x14ac:dyDescent="0.25">
      <c r="B20" s="5" t="s">
        <v>5</v>
      </c>
      <c r="C20" s="6">
        <f>C18-C19</f>
        <v>0</v>
      </c>
      <c r="D20" s="6">
        <f t="shared" si="4"/>
        <v>2500001</v>
      </c>
      <c r="E20" s="7">
        <v>5000000</v>
      </c>
      <c r="F20" s="8">
        <v>0.06</v>
      </c>
      <c r="G20" s="13">
        <f>IF(H20-D20&lt;0,0,(H20-D20)*F20/1000)</f>
        <v>0</v>
      </c>
      <c r="H20" s="9">
        <f t="shared" si="3"/>
        <v>0</v>
      </c>
    </row>
    <row r="21" spans="2:8" x14ac:dyDescent="0.25">
      <c r="B21" s="32"/>
      <c r="C21" s="33"/>
      <c r="D21" s="6">
        <f t="shared" si="4"/>
        <v>5000001</v>
      </c>
      <c r="E21" s="7">
        <v>10000000</v>
      </c>
      <c r="F21" s="8">
        <v>0.05</v>
      </c>
      <c r="G21" s="13">
        <f t="shared" si="5"/>
        <v>0</v>
      </c>
      <c r="H21" s="9">
        <f>IF(D21+E21=0,0,IF(E21=0,C$20,IF(C$20&lt;E21,C$20,E21)))</f>
        <v>0</v>
      </c>
    </row>
    <row r="22" spans="2:8" x14ac:dyDescent="0.25">
      <c r="B22" s="32"/>
      <c r="C22" s="33"/>
      <c r="D22" s="6">
        <f t="shared" si="4"/>
        <v>10000001</v>
      </c>
      <c r="E22" s="7">
        <v>30000000</v>
      </c>
      <c r="F22" s="8">
        <v>0.04</v>
      </c>
      <c r="G22" s="13">
        <f t="shared" si="5"/>
        <v>0</v>
      </c>
      <c r="H22" s="9">
        <f t="shared" ref="H22:H25" si="6">IF(D22+E22=0,0,IF(E22=0,C$20,IF(C$20&lt;E22,C$20,E22)))</f>
        <v>0</v>
      </c>
    </row>
    <row r="23" spans="2:8" x14ac:dyDescent="0.25">
      <c r="B23" s="32"/>
      <c r="C23" s="33"/>
      <c r="D23" s="6">
        <f t="shared" si="4"/>
        <v>30000001</v>
      </c>
      <c r="E23" s="7">
        <v>100000000</v>
      </c>
      <c r="F23" s="8">
        <v>0.03</v>
      </c>
      <c r="G23" s="13">
        <f t="shared" si="5"/>
        <v>0</v>
      </c>
      <c r="H23" s="9">
        <f t="shared" si="6"/>
        <v>0</v>
      </c>
    </row>
    <row r="24" spans="2:8" x14ac:dyDescent="0.25">
      <c r="B24" s="34"/>
      <c r="C24" s="35"/>
      <c r="D24" s="6">
        <f t="shared" si="4"/>
        <v>100000001</v>
      </c>
      <c r="E24" s="7">
        <v>1300000000</v>
      </c>
      <c r="F24" s="8">
        <v>0.02</v>
      </c>
      <c r="G24" s="13">
        <f t="shared" si="5"/>
        <v>0</v>
      </c>
      <c r="H24" s="9">
        <f t="shared" si="6"/>
        <v>0</v>
      </c>
    </row>
    <row r="25" spans="2:8" ht="15.75" thickBot="1" x14ac:dyDescent="0.3">
      <c r="B25" s="15" t="s">
        <v>13</v>
      </c>
      <c r="C25" s="16">
        <f>SUM(G18:G25)</f>
        <v>0</v>
      </c>
      <c r="D25" s="10">
        <f t="shared" si="4"/>
        <v>1300000001</v>
      </c>
      <c r="E25" s="11">
        <v>0</v>
      </c>
      <c r="F25" s="12">
        <v>0.01</v>
      </c>
      <c r="G25" s="14">
        <f t="shared" si="5"/>
        <v>0</v>
      </c>
      <c r="H25" s="9">
        <f t="shared" si="6"/>
        <v>0</v>
      </c>
    </row>
    <row r="27" spans="2:8" x14ac:dyDescent="0.25">
      <c r="B27" s="36"/>
      <c r="C27" s="36"/>
      <c r="D27" s="36"/>
      <c r="E27" s="36"/>
      <c r="F27" s="36"/>
      <c r="G27" s="36"/>
    </row>
  </sheetData>
  <mergeCells count="10">
    <mergeCell ref="B2:G2"/>
    <mergeCell ref="B3:C4"/>
    <mergeCell ref="D3:G3"/>
    <mergeCell ref="B6:C7"/>
    <mergeCell ref="B8:C11"/>
    <mergeCell ref="B15:G15"/>
    <mergeCell ref="B16:C17"/>
    <mergeCell ref="D16:G16"/>
    <mergeCell ref="B21:C24"/>
    <mergeCell ref="B27:G27"/>
  </mergeCells>
  <printOptions horizontalCentered="1"/>
  <pageMargins left="0.45" right="0.45" top="0.5" bottom="0.75" header="0.3" footer="0.3"/>
  <pageSetup orientation="portrait" r:id="rId1"/>
  <headerFooter>
    <oddFooter>&amp;L&amp;"Arial Narrow,Regular"&amp;9Nevada Mortgage Servicer Supervisory Fee Calculator
MLD Form 905 Rev. 8/18/2016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Corbin</dc:creator>
  <cp:lastModifiedBy>Susan Slack</cp:lastModifiedBy>
  <cp:lastPrinted>2017-12-22T00:10:49Z</cp:lastPrinted>
  <dcterms:created xsi:type="dcterms:W3CDTF">2016-03-01T21:05:26Z</dcterms:created>
  <dcterms:modified xsi:type="dcterms:W3CDTF">2017-12-22T00:11:07Z</dcterms:modified>
</cp:coreProperties>
</file>